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2"/>
  </bookViews>
  <sheets>
    <sheet name="汇总表" sheetId="3" r:id="rId1"/>
    <sheet name="清单1（分部分项工程）" sheetId="1" r:id="rId2"/>
    <sheet name="清单2（措施项目工程）" sheetId="2" r:id="rId3"/>
  </sheets>
  <definedNames>
    <definedName name="_xlnm._FilterDatabase" localSheetId="1" hidden="1">'清单1（分部分项工程）'!$A$3:$XFC$35</definedName>
  </definedNames>
  <calcPr calcId="144525" fullPrecision="0"/>
</workbook>
</file>

<file path=xl/sharedStrings.xml><?xml version="1.0" encoding="utf-8"?>
<sst xmlns="http://schemas.openxmlformats.org/spreadsheetml/2006/main" count="139" uniqueCount="85">
  <si>
    <t>2025年“F”项目土石方、挡墙、箱涵、管涵劳务及措施项目报价清单</t>
  </si>
  <si>
    <t>序号</t>
  </si>
  <si>
    <t>项目名称</t>
  </si>
  <si>
    <t>招标控制价
（元）</t>
  </si>
  <si>
    <t>投标报价
（元）</t>
  </si>
  <si>
    <t>备注</t>
  </si>
  <si>
    <t>分部分项工程</t>
  </si>
  <si>
    <t>措施项目工程</t>
  </si>
  <si>
    <t>合计：</t>
  </si>
  <si>
    <t>2025年“F”项目土石方、挡墙、箱涵、管涵劳务报价清单</t>
  </si>
  <si>
    <t>项目特征</t>
  </si>
  <si>
    <t>单位</t>
  </si>
  <si>
    <t>暂定工程量</t>
  </si>
  <si>
    <t>金额（元）</t>
  </si>
  <si>
    <t>全费用单价限价</t>
  </si>
  <si>
    <t>合价</t>
  </si>
  <si>
    <t>班组所报单价</t>
  </si>
  <si>
    <t>一、土石方工程</t>
  </si>
  <si>
    <t>管沟、基槽、基坑土石方挖方</t>
  </si>
  <si>
    <t>1.承包工作范围：完成本项目管沟、基槽、基坑等全部土石方开挖工程，包含但不限于：土石方开挖、石方破碎、场内就近堆放；开挖土石类别综合地勘资料考虑，所有工序相关费用均包含在综合单价中。
2.开挖技术要求：挖填标高均需满足设计要求，误差控制在设计标高 ±5cm 内；开挖及场内运输方式由承包人自行确定；开挖方案、边坡施工防护、周边管线 / 构筑物 / 建筑物保护措施须经业主审批，施工须满足安全文明施工相关规范及规定，相关费用已包含在投标报价中。
3.涵洞技术参数与检测要求：涵洞地基承载力要求：按结构设计规范执行，涵洞顶覆土深度 h≤70cm 时，地基承载力≥250kPa；覆土深度 0.7~2.0m 时，≥200kPa；覆土深度 2.0~4.0m 时，≥250kPa；覆土深度 4.0~6.0m 时，≥300kPa；覆土深度≥6.0m 时，≥350kPa；以上检测、复检、送样检测费用，均由承包人全额承担。
4.其他费用与责任约定：临边及孔洞防护、进出车辆冲洗、场内外路面保洁、作业人员劳保防护用品、临时用水用电（含水电费用）、安全文明施工措施等全部相关费用，均由承包人承担并计入投标报价；因现场超挖、欠挖造成的全部损失，由承包人全额承担；施工机械进出场（含多次进出场）费用已综合计入报价，发包人不另行支付。
5.履约与调价约定：施工全过程须满足城管、环保相关规范要求；为保障施工工期、满足环保要求产生的夜间施工措施费、赶工费等全部费用，均已包含在综合单价中，合同履约过程中不接受任何调价申请。
6.工程量计量规则：按测绘开挖工程量结合现场收方数据，以立方米（m³）为单位计算</t>
  </si>
  <si>
    <t>m3</t>
  </si>
  <si>
    <t>管沟、基槽、基坑土石方回填</t>
  </si>
  <si>
    <t>1.承包工作范围：完成本项目管沟、基槽、基坑等全部土石方回填工程，包含但不限于：土石方开挖、转运、回填；红线范围内取土回填转运；
2..填方来源约定：本工程填方土源为项目红线内原有土石方，场内运距综合考虑（就近取土），相关费用已计入综合单价，发包人不另行计量支付。
3.回填技术参数与检测要求：回填应按设计及规范分层压实，以上所有工程内容的检测、复检、送样检测费用，均由承包人全额承担。
4.其他费用与责任约定：临边及孔洞防护、进出车辆冲洗、场内外路面保洁、作业人员劳保防护用品、临时用水用电（含水电费用）、安全文明施工措施等全部相关费用，均由承包人承担并计入投标报价；因现场超挖、欠挖造成的全部损失，由承包人全额承担；施工机械进出场（含多次进出场）费用已综合计入报价，发包人不另行支付。
5.履约与调价约定：施工全过程须满足城管、环保相关规范要求；为保障施工工期、满足环保要求产生的夜间施工措施费、赶工费等全部费用，均已包含在综合单价中，合同履约过程中不接受任何调价申请。
6.工程量计量规则：按测绘回填工程量结合现场收方数据，以立方米（m³）为单位计算</t>
  </si>
  <si>
    <t>箱涵、管涵、挡墙基底人工捡平</t>
  </si>
  <si>
    <t>1.边坡及基地人工捡平：箱涵、管涵、挡墙基底人工捡平
2.做法：满足设计及现行施工技术、质量验收规范要求
3.计算规则：按垫层面积计算</t>
  </si>
  <si>
    <t>m2</t>
  </si>
  <si>
    <t>二、特殊路基处理</t>
  </si>
  <si>
    <t>20cm厚砂垫层</t>
  </si>
  <si>
    <t>1.位置：片石换填区域顶部
2.材质：石粉砂
3.厚度：压实后完成厚度20cm
4.压实度要求：压实系数不小于0.95
5.做法：满足设计及现行施工技术、质量验收规范要求</t>
  </si>
  <si>
    <t>不透水性土工布</t>
  </si>
  <si>
    <t>1.材质要求：不透水性土工布
2.铺设位置：砂砾石层上方
3.搭接量、层间附加层、加强层计入本项目综合单价内,结算时不单独计算该部分工程量。
4.工程量计算规则：以现场实际收方为准</t>
  </si>
  <si>
    <t>三、混凝土挡土墙</t>
  </si>
  <si>
    <t>混凝土挡土墙（混凝土甲供）</t>
  </si>
  <si>
    <t>1.混凝土强度等级：混凝土挡土墙（混凝土甲供）
2.变形缝：单列
3.砼浇筑采用的机械种类及方式：承包人自行考虑，泵车、天泵费用由发包人承担，承包人负责混凝土运输道路及浇筑场地的修整，费用由承包人综合考虑在报价中；
4.分层浇筑所需措施费用由承包人自行考虑
5.做法：满足设计及现行施工技术、质量验收规范要求</t>
  </si>
  <si>
    <t>砼甲供
损耗4%</t>
  </si>
  <si>
    <t>沥青麻絮变形缝</t>
  </si>
  <si>
    <t>1.材质：沥青麻絮
2.缝宽：20~30mm
3.设置要求：挡墙每隔10~15m或地质变化较大处设置沉降缝,缝宽2~3cm,用沥青麻絮三面填塞,填塞深度不小于15cm设置变形缝产生的措施费由承包人综合考虑在投标报价中。
4.工程量计算规则：按挡土墙变形缝两侧及顶部长度计算，以现场实际收方为准</t>
  </si>
  <si>
    <t>m</t>
  </si>
  <si>
    <t>粘土胶泥防渗层</t>
  </si>
  <si>
    <t>1.铺设位置：挡墙墙背碎石过滤层下
2.铺设坡比：1:10
3.做法：满足设计及现行施工技术、质量验收规范要求</t>
  </si>
  <si>
    <t>碎石反滤层及墙背回填</t>
  </si>
  <si>
    <t>1.规格：碎石反滤层及墙背回填
2.坡比：靠墙一侧坡比1:0.5
3.墙背回填：墙体应达到设计强度75%以上,方可进行墙背回填。墙背填料应符合规范要求。墙背回填填料与挡墙顶之间的高差需≤1.2m,并应分层回填分层填筑夯实,可采用便捷式振动夯或平板夯,且压实度≥94%。
3.其他：满足设计及现行施工技术、质量验收规范要求</t>
  </si>
  <si>
    <t>泄水管 φ50PVC管</t>
  </si>
  <si>
    <t>1.泄水孔规格、材质：PVC管 φ50PVC（含管件）
2.布置间距：泄水孔预埋φ50mmPVC管,挡土墙采用2*2m梅花形布置,水平间距2m、垂直距离2m布置。泄水孔间距2~3m,上下交错布置，孔内预埋φ5cmPVC管,PVC管应长出墙背10cm,其端部用渗水土工布包裹（土工布单列）,泄水孔出口应保证排水顺畅
3.位置：墙身在填土线以上的部分或常水位以上的部分应分层设置泄水孔，衡重台处应增设一排泄水孔。当地下水较丰富地段,泄水孔应适当加密
4.做法：满足设计及现行施工技术、质量验收规范要求</t>
  </si>
  <si>
    <t>过滤土工布（150g/m²）</t>
  </si>
  <si>
    <t>1.材料类别：过滤土工布（150g/m²）；
2.满足设计及规范要求；
3.搭接量、层间附加层、加强层计入本项目综合单价内,结算时不单独计算该部分工程量。
4.土工布包裹PVC管等降效费由承包人综合考虑在报价中
5.其他：未尽事宜满足设计及现行技术、质量验收规范要求</t>
  </si>
  <si>
    <t>四、管涵</t>
  </si>
  <si>
    <t>管涵附属设施混凝土浇筑（混凝土甲供）</t>
  </si>
  <si>
    <t>1.类型：混凝土管形基础、帽石、边沟跌井、护坡边沟截水墙、护坡边沟、混凝土一字墙身、混凝土一字墙基础、混凝土铺砌截水墙、阶梯急流槽/铺砌等
2.混凝土强度等级：综合（混凝土甲供）
3.砼浇筑采用的机械种类及方式：承包人自行考虑，泵车、天泵费用由发包人承担，承包人负责混凝土运输道路及浇筑场地的修整，费用由承包人综合考虑在报价中；
4.截面尺寸：详见设计图纸；
5.做法：满足设计及现行施工技术、质量验收规范要求</t>
  </si>
  <si>
    <t>C20混凝土铺砌（混凝土甲供）</t>
  </si>
  <si>
    <t>1.混凝土强度等级：C20商品砼（混凝土甲供）
2.砼浇筑采用的机械种类及方式：承包人自行确定，泵车、天泵费用由发包人承担，承包人负责混凝土运输道路及浇筑场地的修整，费用由承包人综合考虑在报价中；
3.做法：满足设计及现行施工技术、质量验收规范要求</t>
  </si>
  <si>
    <t>D500承插钢筋混凝土管（管道甲供）</t>
  </si>
  <si>
    <t>1.规格：D500承插钢筋混凝土管 II级（承插钢筋混凝土管甲供）
2.场内外二次及多次转运由承包人综合考虑
3.安装及吊装方式：由承包人综合考虑
4.接口处固定镀锌网，表面抹水泥砂浆密封
5.洞身每隔4-6米设置一道沉降缝,缝内填以沥青麻絮（另计）
6.做法：满足设计及现行施工技术、质量验收规范要求</t>
  </si>
  <si>
    <t>承插钢筋混凝土管甲供</t>
  </si>
  <si>
    <t>D750/800承插钢筋混凝土管（管道甲供）</t>
  </si>
  <si>
    <t>1.规格：D750/800承插钢筋混凝土管 II级（承插钢筋混凝土管甲供）
2.场内外二次及多次转运由承包人综合考虑
3.安装及吊装方式：由承包人综合考虑
4.接口处固定镀锌网，表面抹水泥砂浆密封
5.洞身每隔4-6米设置一道沉降缝,缝内填以沥青麻絮（另计）
6.做法：满足设计及现行施工技术、质量验收规范要求</t>
  </si>
  <si>
    <t>D1000承插钢筋混凝土管（管道甲供）</t>
  </si>
  <si>
    <t>1.规格：D1000承插钢筋混凝土管 II级（承插钢筋混凝土管甲供）
2.场内外二次及多次转运由承包人综合考虑
3.安装及吊装方式：由承包人综合考虑
4.接口处固定镀锌网，表面抹水泥砂浆密封
5.洞身每隔4-6米设置一道沉降缝,缝内填以沥青麻絮（另计）
6.做法：满足设计及现行施工技术、质量验收规范要求</t>
  </si>
  <si>
    <t>1.材质：沥青麻絮
2.缝宽：20~30mm
3.设置要求：洞身每隔4-6米设置一道沉降缝,缝内填以沥青麻絮的费用由承包人综合考虑在投标报价中。
4.工程量计算规则：按挡土墙变形缝两侧及顶部长度计算，以现场实际收方为准</t>
  </si>
  <si>
    <t>五、箱涵</t>
  </si>
  <si>
    <t>现浇构件钢筋制安型号综合（钢筋甲供）</t>
  </si>
  <si>
    <t>1.钢筋种类、规格：钢筋规格综合考虑；（钢筋甲供）
2.钢筋连接方式：各种连接方式、套筒连接等承包人综合考虑在报价中
3.支撑钢筋等措施钢筋综合考虑
4.弧形构件钢筋增加的费用，由承包人综合考虑，进入综合单价中
5.发包人不提供钢筋加工场地，承包人须自行场外加工并运输至施工现场，钢筋加工、运输及场内二次转运等所有相关费用均已包含在综合单价中。
6.发包人不提供水电接入口，需承包人自备发电机进行加工及施工，该费用由承包人综合考虑在投标报价中
7.做法：满足设计及现行施工技术、质量验收规范要</t>
  </si>
  <si>
    <t>t</t>
  </si>
  <si>
    <t>钢筋甲供
损耗7%</t>
  </si>
  <si>
    <t>混凝土箱体浇筑（混凝土甲供）</t>
  </si>
  <si>
    <t>1.混凝土强度等级：C35混凝土箱体（混凝土甲供）
2.变形缝：洞身每隔4-6米设置一道沉降缝,缝内填以沥青麻絮（另计）
3.砼浇筑、养护采用的机械种类及方式：承包人自行考虑，泵车、天泵费用由发包人承担，承包人负责混凝土运输道路及浇筑场地的修整，费用由承包人综合考虑在报价中；
4.分层浇筑、养护所需措施费用由承包人自行考虑
5.做法：满足设计及现行施工技术、质量验收规范要求</t>
  </si>
  <si>
    <t>箱涵附属设施混凝土浇筑（混凝土甲供）</t>
  </si>
  <si>
    <t>1.类型：帽石、箱涵基础、锥坡截水墙、翼墙墙身等
2.混凝土强度等级：综合（混凝土甲供）
3.砼浇筑、养护采用的机械种类及方式：承包人自行考虑，泵车、天泵费用由发包人承担，承包人负责混凝土运输道路及浇筑场地的修整，费用由承包人综合考虑在报价中；
4.截面尺寸：详见设计图纸；
5.做法：满足设计及现行施工技术、质量验收规范要求</t>
  </si>
  <si>
    <t>C20混凝土锥坡基础/铺砌（混凝土甲供）</t>
  </si>
  <si>
    <t>1.混凝土强度等级：C20商品砼（混凝土甲供）
2.砼浇筑、养护采用的机械种类及方式：承包人自行确定，泵车、天泵费用由发包人承担，承包人负责混凝土运输道路及浇筑场地的修整，费用由承包人综合考虑在报价中；
3.做法：满足设计及现行施工技术、质量验收规范要求</t>
  </si>
  <si>
    <t>砂砾石箱涵垫层</t>
  </si>
  <si>
    <t>1.位置：箱涵基础垫层
2.材质：砂砾石
3.厚度：压实后完成厚度30cm，详见设计
4.计算规则：以图示尺寸按立方计算
5.做法：满足设计及现行施工技术、质量验收规范要求</t>
  </si>
  <si>
    <t>M10浆砌MU40片石护坡</t>
  </si>
  <si>
    <t>1.部位：箱涵护坡 
2.材料品种、规格：MU40片石
3.砂浆强度等级：湿拌砌筑砂浆 M10
4.其它：未尽事宜满足设计及现行技术、质量验收规范要求</t>
  </si>
  <si>
    <t>合计</t>
  </si>
  <si>
    <t>注：
1、全费用综合单价，包括人工费、材料费、机械费、管理费、利润、措施费、大型机械进出场费、降排水费、规费、销项增值税和附加税、弃土费，满足环保、城管、政策要求所需的施工措施费及赶工等费用；以上工程量均为暂估量，土石方工程以测绘报告及现场收方单为准，不因结算工程量与合同工程量不一致而调整综合单价。
2.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（2）现场雾炮机由甲方提供，投标单位需安排人员管理使用，人工费、油费、维修费及管理费用综合考虑到投标报价中，不单独计取。  （3）防尘网由甲方提供，投标单位安排人员进行覆盖、回收、现场转移等，人工费综合考虑到投标报价中，不单独计取。（5）现场机械均实行一机一炮，每台挖掘机械均应配备随机雾炮机，工作时需保持雾炮机正常工作，加水、加油、维护等费用综合考虑在报价中。（6）机械配置需满足进度要求（7）发包人不提供水电接驳口及临时冲洗设施，由承包人自行考虑；
3.承包人应在报价前自行完成现场踏勘，充分掌握现场实际情况；
4.场外运输相关全部手续，由承包人自行负责办理；
5.场内二次及多次转运产生的全部费用，由承包人综合计入投标报价；
6.洗车池及洗车设备，由承包人综合计入投标报价；
7.临时道路修建及维护：出入口硬化由发包人负责，其余运输路线内由承包人考虑相应措施，包含在投标报价中；
8.甲供材料下车和保管：由承包人负责，超合同用量由承包人承担多出用量费用；
9.检测项及检测费：施工内容的检测（复检）费用和送样由承包人承担；（甲供材料检测费由发包人承担）；
10.专项方案论证相关费用由承包人承担；
11.发包人负责提供由土石方施工班组实施的基本临时施工便道，施工过程中承包人根据施工作业需要自行负责修整、维护。</t>
  </si>
  <si>
    <t>2025年“F”项目土石方、挡墙、箱涵、管涵措施项目报价清单</t>
  </si>
  <si>
    <t>一、措施项目</t>
  </si>
  <si>
    <t>挡土墙模板（含双排脚手架）</t>
  </si>
  <si>
    <t>1.支模高度：综合考虑，超高模板费用不再另计
2.模板类型：木模、组合钢模板、竹胶合板等综合；
3.对拉螺栓、表面处理、打样、成品保护费及加固模板费用由承包人承担
4.支架材料：钢管、竹、木支架综合，断面尺寸、材质、工艺等符合设计和施工验收规范要求；
5.包含承包人根据自身技术能力要求所采用的本工程垂直运输，以及其他全部总价措施费，脚手架由承包人综合考虑，承包人应根据施工经验，现场实际情况和企业自身情况综合报价，包含搭设脚手架需要的所有材料、人工、机械、辅助措施等，需满足监理、业主及相关规范要求，搭设前应编制专项方案并通过监理和业主审核认可后施工；
6.本项目承包人应根据施工经验,现场实际情况和企业自身情况综合报价,不论采用何种支模方式综合报价</t>
  </si>
  <si>
    <t>锥坡基础/铺砌模板</t>
  </si>
  <si>
    <t>1.支模高度：综合考虑，超高模板费用不再另计
2.模板类型：木模、组合钢模板、竹胶合板等综合；
3.对拉螺栓、表面处理、打样、成品保护费及加固模板费用由承包人承担
4.支架材料：钢管、竹、木支架综合，断面尺寸、材质、工艺等符合设计和施工验收规范要求；
5.包含承包人根据自身技术能力要求所采用的本工程垂直运输，以及其他全部总价措施费；
6.本项目承包人应根据施工经验,现场实际情况和企业自身情况综合报价,不论采用何种支模方式综合报价
7.计算规则：按模板与混凝土接触面积计算</t>
  </si>
  <si>
    <t>管涵附属设施模板（含双排脚手架）</t>
  </si>
  <si>
    <t>箱涵及附属设施混凝土模板（含双排及满堂脚手架）</t>
  </si>
  <si>
    <t>注：
1、全费用综合单价，包括人工费、材料费、机械费、管理费、利润、措施费、大型机械进出场费、降排水费、规费、销项增值税和附加税、弃土费，满足环保、城管、政策要求所需的施工措施费及赶工等所有费用；以上工程量均为暂估量，不因结算工程量与合同工程量不一致而调整综合单价。
2.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（2）现场雾炮机由甲方提供，投标单位需安排人员管理使用，人工费、油费、维修费及管理费用综合考虑到投标报价中，不单独计取。  （3）防尘网由甲方提供，投标单位安排人员进行覆盖、回收、现场转移等，人工费综合考虑到投标报价中，不单独计取。（5）现场机械均实行一机一炮，每台挖掘机械均应配备随机雾炮机，工作时需保持雾炮机正常工作，加水、加油、维护等费用综合考虑在报价中。（6）机械配置需满足进度要求（7）发包人不提供水电接驳口及临时冲洗设施，由承包人自行考虑；
3.承包人应在报价前自行完成现场踏勘，充分掌握现场实际情况；
4.场外运输相关全部手续，由承包人自行负责办理；
5.场内二次及多次转运产生的全部费用，由承包人综合计入投标报价；
6.洗车池及洗车设备，由承包人综合计入投标报价；
7.临时道路修建及维护：出入口硬化由发包人负责，其余运输路线内由投标人考虑相应措施，包含在投标报价中；
8.专项方案论证相关费用由承包人承担；
9.发包人负责提供由土石方施工班组实施的基本临时施工便道，施工过程中承包人根据施工作业需要自行负责修整、维护。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</si>
</sst>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C21" sqref="C21"/>
    </sheetView>
  </sheetViews>
  <sheetFormatPr defaultColWidth="9" defaultRowHeight="13.5" outlineLevelRow="4" outlineLevelCol="4"/>
  <cols>
    <col min="1" max="1" width="12.5" customWidth="1"/>
    <col min="2" max="4" width="35.5" customWidth="1"/>
    <col min="5" max="5" width="17.75" customWidth="1"/>
  </cols>
  <sheetData>
    <row r="1" ht="78" customHeight="1" spans="1:5">
      <c r="A1" s="39" t="s">
        <v>0</v>
      </c>
      <c r="B1" s="40"/>
      <c r="C1" s="41"/>
      <c r="D1" s="41"/>
      <c r="E1" s="40"/>
    </row>
    <row r="2" ht="41" customHeight="1" spans="1:5">
      <c r="A2" s="42" t="s">
        <v>1</v>
      </c>
      <c r="B2" s="42" t="s">
        <v>2</v>
      </c>
      <c r="C2" s="43" t="s">
        <v>3</v>
      </c>
      <c r="D2" s="43" t="s">
        <v>4</v>
      </c>
      <c r="E2" s="42" t="s">
        <v>5</v>
      </c>
    </row>
    <row r="3" ht="61" customHeight="1" spans="1:5">
      <c r="A3" s="44">
        <v>1</v>
      </c>
      <c r="B3" s="44" t="s">
        <v>6</v>
      </c>
      <c r="C3" s="45">
        <f>'清单1（分部分项工程）'!G33</f>
        <v>829623.39</v>
      </c>
      <c r="D3" s="45"/>
      <c r="E3" s="44"/>
    </row>
    <row r="4" ht="61" customHeight="1" spans="1:5">
      <c r="A4" s="44">
        <v>2</v>
      </c>
      <c r="B4" s="44" t="s">
        <v>7</v>
      </c>
      <c r="C4" s="45">
        <f>'清单2（措施项目工程）'!G9</f>
        <v>898444.8</v>
      </c>
      <c r="D4" s="45"/>
      <c r="E4" s="44"/>
    </row>
    <row r="5" ht="68" customHeight="1" spans="1:5">
      <c r="A5" s="44"/>
      <c r="B5" s="46" t="s">
        <v>8</v>
      </c>
      <c r="C5" s="47">
        <f>C3+C4</f>
        <v>1728068.19</v>
      </c>
      <c r="D5" s="47">
        <f>D3+D4</f>
        <v>0</v>
      </c>
      <c r="E5" s="46"/>
    </row>
  </sheetData>
  <mergeCells count="1">
    <mergeCell ref="A1:E1"/>
  </mergeCells>
  <pageMargins left="0.472222222222222" right="0.275" top="0.550694444444444" bottom="0.472222222222222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4"/>
  <sheetViews>
    <sheetView workbookViewId="0">
      <pane ySplit="3" topLeftCell="A28" activePane="bottomLeft" state="frozen"/>
      <selection/>
      <selection pane="bottomLeft" activeCell="A2" sqref="A2:A3"/>
    </sheetView>
  </sheetViews>
  <sheetFormatPr defaultColWidth="9" defaultRowHeight="13.5"/>
  <cols>
    <col min="1" max="1" width="6.125" style="27" customWidth="1"/>
    <col min="2" max="2" width="14" style="27" customWidth="1"/>
    <col min="3" max="3" width="52.875" style="27" customWidth="1"/>
    <col min="4" max="4" width="4.875" style="27" customWidth="1"/>
    <col min="5" max="5" width="9.25" style="27" customWidth="1"/>
    <col min="6" max="6" width="10.75" style="27" customWidth="1"/>
    <col min="7" max="7" width="12.75" style="27" customWidth="1"/>
    <col min="8" max="9" width="12" style="27" customWidth="1"/>
    <col min="10" max="16382" width="9" style="27"/>
    <col min="16383" max="16384" width="9" style="29"/>
  </cols>
  <sheetData>
    <row r="1" s="27" customFormat="1" ht="49" customHeight="1" spans="1:10">
      <c r="A1" s="30" t="s">
        <v>9</v>
      </c>
      <c r="B1" s="31"/>
      <c r="C1" s="31"/>
      <c r="D1" s="31"/>
      <c r="E1" s="31"/>
      <c r="F1" s="31"/>
      <c r="G1" s="31"/>
      <c r="H1" s="31"/>
      <c r="I1" s="31"/>
      <c r="J1" s="38"/>
    </row>
    <row r="2" s="27" customFormat="1" spans="1:10">
      <c r="A2" s="7" t="s">
        <v>1</v>
      </c>
      <c r="B2" s="7" t="s">
        <v>2</v>
      </c>
      <c r="C2" s="7" t="s">
        <v>10</v>
      </c>
      <c r="D2" s="7" t="s">
        <v>11</v>
      </c>
      <c r="E2" s="8" t="s">
        <v>12</v>
      </c>
      <c r="F2" s="9" t="s">
        <v>13</v>
      </c>
      <c r="G2" s="9"/>
      <c r="H2" s="9" t="s">
        <v>13</v>
      </c>
      <c r="I2" s="9"/>
      <c r="J2" s="9"/>
    </row>
    <row r="3" s="27" customFormat="1" ht="24" customHeight="1" spans="1:10">
      <c r="A3" s="7"/>
      <c r="B3" s="7"/>
      <c r="C3" s="7"/>
      <c r="D3" s="7"/>
      <c r="E3" s="32"/>
      <c r="F3" s="11" t="s">
        <v>14</v>
      </c>
      <c r="G3" s="12" t="s">
        <v>15</v>
      </c>
      <c r="H3" s="12" t="s">
        <v>16</v>
      </c>
      <c r="I3" s="12" t="s">
        <v>15</v>
      </c>
      <c r="J3" s="11" t="s">
        <v>5</v>
      </c>
    </row>
    <row r="4" s="27" customFormat="1" ht="36" spans="1:10">
      <c r="A4" s="15" t="s">
        <v>17</v>
      </c>
      <c r="B4" s="7"/>
      <c r="C4" s="7"/>
      <c r="D4" s="7"/>
      <c r="E4" s="7"/>
      <c r="F4" s="7"/>
      <c r="G4" s="7"/>
      <c r="H4" s="33"/>
      <c r="I4" s="33"/>
      <c r="J4" s="33"/>
    </row>
    <row r="5" s="27" customFormat="1" ht="257" customHeight="1" spans="1:10">
      <c r="A5" s="7">
        <v>1</v>
      </c>
      <c r="B5" s="7" t="s">
        <v>18</v>
      </c>
      <c r="C5" s="18" t="s">
        <v>19</v>
      </c>
      <c r="D5" s="7" t="s">
        <v>20</v>
      </c>
      <c r="E5" s="8">
        <v>1000</v>
      </c>
      <c r="F5" s="8">
        <v>10</v>
      </c>
      <c r="G5" s="8">
        <f>F5*E5</f>
        <v>10000</v>
      </c>
      <c r="H5" s="33"/>
      <c r="I5" s="33"/>
      <c r="J5" s="33"/>
    </row>
    <row r="6" s="27" customFormat="1" ht="257" customHeight="1" spans="1:10">
      <c r="A6" s="7">
        <v>2</v>
      </c>
      <c r="B6" s="7" t="s">
        <v>21</v>
      </c>
      <c r="C6" s="18" t="s">
        <v>22</v>
      </c>
      <c r="D6" s="7" t="s">
        <v>20</v>
      </c>
      <c r="E6" s="8">
        <v>1000</v>
      </c>
      <c r="F6" s="8">
        <v>8</v>
      </c>
      <c r="G6" s="8">
        <f>F6*E6</f>
        <v>8000</v>
      </c>
      <c r="H6" s="33"/>
      <c r="I6" s="33"/>
      <c r="J6" s="33"/>
    </row>
    <row r="7" s="27" customFormat="1" ht="59" customHeight="1" spans="1:10">
      <c r="A7" s="7">
        <v>3</v>
      </c>
      <c r="B7" s="7" t="s">
        <v>23</v>
      </c>
      <c r="C7" s="18" t="s">
        <v>24</v>
      </c>
      <c r="D7" s="7" t="s">
        <v>25</v>
      </c>
      <c r="E7" s="8">
        <v>5000</v>
      </c>
      <c r="F7" s="8">
        <v>4</v>
      </c>
      <c r="G7" s="8">
        <f>F7*E7</f>
        <v>20000</v>
      </c>
      <c r="H7" s="33"/>
      <c r="I7" s="33"/>
      <c r="J7" s="33"/>
    </row>
    <row r="8" s="28" customFormat="1" ht="36" spans="1:10">
      <c r="A8" s="15" t="s">
        <v>26</v>
      </c>
      <c r="B8" s="34"/>
      <c r="C8" s="15"/>
      <c r="D8" s="34"/>
      <c r="E8" s="8"/>
      <c r="F8" s="17"/>
      <c r="G8" s="8"/>
      <c r="H8" s="35"/>
      <c r="I8" s="33"/>
      <c r="J8" s="35"/>
    </row>
    <row r="9" s="27" customFormat="1" ht="84" customHeight="1" spans="1:10">
      <c r="A9" s="7">
        <v>4</v>
      </c>
      <c r="B9" s="7" t="s">
        <v>27</v>
      </c>
      <c r="C9" s="18" t="s">
        <v>28</v>
      </c>
      <c r="D9" s="7" t="s">
        <v>20</v>
      </c>
      <c r="E9" s="8">
        <v>463.29</v>
      </c>
      <c r="F9" s="8">
        <v>180</v>
      </c>
      <c r="G9" s="8">
        <f>F9*E9</f>
        <v>83392.2</v>
      </c>
      <c r="H9" s="33"/>
      <c r="I9" s="33"/>
      <c r="J9" s="33"/>
    </row>
    <row r="10" s="27" customFormat="1" ht="84" customHeight="1" spans="1:10">
      <c r="A10" s="7">
        <v>5</v>
      </c>
      <c r="B10" s="7" t="s">
        <v>29</v>
      </c>
      <c r="C10" s="18" t="s">
        <v>30</v>
      </c>
      <c r="D10" s="11" t="s">
        <v>25</v>
      </c>
      <c r="E10" s="8">
        <v>9484.31</v>
      </c>
      <c r="F10" s="8">
        <v>6.5</v>
      </c>
      <c r="G10" s="8">
        <f>F10*E10</f>
        <v>61648.02</v>
      </c>
      <c r="H10" s="33"/>
      <c r="I10" s="33"/>
      <c r="J10" s="33"/>
    </row>
    <row r="11" s="28" customFormat="1" ht="36" spans="1:10">
      <c r="A11" s="15" t="s">
        <v>31</v>
      </c>
      <c r="B11" s="35"/>
      <c r="C11" s="15"/>
      <c r="D11" s="34"/>
      <c r="E11" s="8"/>
      <c r="F11" s="17"/>
      <c r="G11" s="8"/>
      <c r="H11" s="35"/>
      <c r="I11" s="33"/>
      <c r="J11" s="35"/>
    </row>
    <row r="12" s="27" customFormat="1" ht="117" customHeight="1" spans="1:10">
      <c r="A12" s="7">
        <v>6</v>
      </c>
      <c r="B12" s="7" t="s">
        <v>32</v>
      </c>
      <c r="C12" s="18" t="s">
        <v>33</v>
      </c>
      <c r="D12" s="36" t="s">
        <v>20</v>
      </c>
      <c r="E12" s="8">
        <v>3177.12</v>
      </c>
      <c r="F12" s="8">
        <v>35</v>
      </c>
      <c r="G12" s="8">
        <f t="shared" ref="G12:G17" si="0">F12*E12</f>
        <v>111199.2</v>
      </c>
      <c r="H12" s="33"/>
      <c r="I12" s="33"/>
      <c r="J12" s="33" t="s">
        <v>34</v>
      </c>
    </row>
    <row r="13" s="27" customFormat="1" ht="117" customHeight="1" spans="1:10">
      <c r="A13" s="7">
        <v>7</v>
      </c>
      <c r="B13" s="7" t="s">
        <v>35</v>
      </c>
      <c r="C13" s="18" t="s">
        <v>36</v>
      </c>
      <c r="D13" s="11" t="s">
        <v>37</v>
      </c>
      <c r="E13" s="8">
        <v>1539.83</v>
      </c>
      <c r="F13" s="8">
        <v>30</v>
      </c>
      <c r="G13" s="8">
        <f t="shared" si="0"/>
        <v>46194.9</v>
      </c>
      <c r="H13" s="36"/>
      <c r="I13" s="33"/>
      <c r="J13" s="36"/>
    </row>
    <row r="14" s="27" customFormat="1" ht="66" customHeight="1" spans="1:10">
      <c r="A14" s="7">
        <v>8</v>
      </c>
      <c r="B14" s="7" t="s">
        <v>38</v>
      </c>
      <c r="C14" s="18" t="s">
        <v>39</v>
      </c>
      <c r="D14" s="11" t="s">
        <v>20</v>
      </c>
      <c r="E14" s="8">
        <v>85.05</v>
      </c>
      <c r="F14" s="8">
        <v>50</v>
      </c>
      <c r="G14" s="8">
        <f t="shared" si="0"/>
        <v>4252.5</v>
      </c>
      <c r="H14" s="36"/>
      <c r="I14" s="33"/>
      <c r="J14" s="36"/>
    </row>
    <row r="15" s="27" customFormat="1" ht="131" customHeight="1" spans="1:10">
      <c r="A15" s="7">
        <v>9</v>
      </c>
      <c r="B15" s="7" t="s">
        <v>40</v>
      </c>
      <c r="C15" s="18" t="s">
        <v>41</v>
      </c>
      <c r="D15" s="11" t="s">
        <v>20</v>
      </c>
      <c r="E15" s="8">
        <v>863.73</v>
      </c>
      <c r="F15" s="8">
        <v>200</v>
      </c>
      <c r="G15" s="8">
        <f t="shared" si="0"/>
        <v>172746</v>
      </c>
      <c r="H15" s="33"/>
      <c r="I15" s="33"/>
      <c r="J15" s="33"/>
    </row>
    <row r="16" s="27" customFormat="1" ht="131" customHeight="1" spans="1:10">
      <c r="A16" s="7">
        <v>10</v>
      </c>
      <c r="B16" s="7" t="s">
        <v>42</v>
      </c>
      <c r="C16" s="18" t="s">
        <v>43</v>
      </c>
      <c r="D16" s="11" t="s">
        <v>37</v>
      </c>
      <c r="E16" s="8">
        <v>421.05</v>
      </c>
      <c r="F16" s="8">
        <v>22</v>
      </c>
      <c r="G16" s="8">
        <f t="shared" si="0"/>
        <v>9263.1</v>
      </c>
      <c r="H16" s="33"/>
      <c r="I16" s="33"/>
      <c r="J16" s="33"/>
    </row>
    <row r="17" s="27" customFormat="1" ht="131" customHeight="1" spans="1:10">
      <c r="A17" s="7">
        <v>11</v>
      </c>
      <c r="B17" s="7" t="s">
        <v>44</v>
      </c>
      <c r="C17" s="18" t="s">
        <v>45</v>
      </c>
      <c r="D17" s="11" t="s">
        <v>25</v>
      </c>
      <c r="E17" s="8">
        <v>600.44</v>
      </c>
      <c r="F17" s="8">
        <v>5.5</v>
      </c>
      <c r="G17" s="8">
        <f t="shared" si="0"/>
        <v>3302.42</v>
      </c>
      <c r="H17" s="33"/>
      <c r="I17" s="33"/>
      <c r="J17" s="33"/>
    </row>
    <row r="18" s="28" customFormat="1" ht="24" spans="1:10">
      <c r="A18" s="34" t="s">
        <v>46</v>
      </c>
      <c r="B18" s="22"/>
      <c r="C18" s="35"/>
      <c r="D18" s="22"/>
      <c r="E18" s="8"/>
      <c r="F18" s="17"/>
      <c r="G18" s="8"/>
      <c r="H18" s="35"/>
      <c r="I18" s="33"/>
      <c r="J18" s="35"/>
    </row>
    <row r="19" s="27" customFormat="1" ht="128" customHeight="1" spans="1:10">
      <c r="A19" s="7">
        <v>12</v>
      </c>
      <c r="B19" s="7" t="s">
        <v>47</v>
      </c>
      <c r="C19" s="18" t="s">
        <v>48</v>
      </c>
      <c r="D19" s="36" t="s">
        <v>20</v>
      </c>
      <c r="E19" s="8">
        <v>769.56</v>
      </c>
      <c r="F19" s="8">
        <v>35</v>
      </c>
      <c r="G19" s="8">
        <f t="shared" ref="G19:G25" si="1">F19*E19</f>
        <v>26934.6</v>
      </c>
      <c r="H19" s="33"/>
      <c r="I19" s="33"/>
      <c r="J19" s="33" t="s">
        <v>34</v>
      </c>
    </row>
    <row r="20" s="27" customFormat="1" ht="128" customHeight="1" spans="1:10">
      <c r="A20" s="7">
        <v>13</v>
      </c>
      <c r="B20" s="7" t="s">
        <v>49</v>
      </c>
      <c r="C20" s="18" t="s">
        <v>50</v>
      </c>
      <c r="D20" s="36" t="s">
        <v>20</v>
      </c>
      <c r="E20" s="8">
        <v>12.3</v>
      </c>
      <c r="F20" s="8">
        <v>35</v>
      </c>
      <c r="G20" s="8">
        <f t="shared" si="1"/>
        <v>430.5</v>
      </c>
      <c r="H20" s="33"/>
      <c r="I20" s="33"/>
      <c r="J20" s="33" t="s">
        <v>34</v>
      </c>
    </row>
    <row r="21" s="27" customFormat="1" ht="118" customHeight="1" spans="1:10">
      <c r="A21" s="7">
        <v>14</v>
      </c>
      <c r="B21" s="7" t="s">
        <v>51</v>
      </c>
      <c r="C21" s="18" t="s">
        <v>52</v>
      </c>
      <c r="D21" s="36" t="s">
        <v>37</v>
      </c>
      <c r="E21" s="8">
        <v>116.45</v>
      </c>
      <c r="F21" s="8">
        <v>60</v>
      </c>
      <c r="G21" s="8">
        <f t="shared" si="1"/>
        <v>6987</v>
      </c>
      <c r="H21" s="33"/>
      <c r="I21" s="33"/>
      <c r="J21" s="36" t="s">
        <v>53</v>
      </c>
    </row>
    <row r="22" s="27" customFormat="1" ht="118" customHeight="1" spans="1:10">
      <c r="A22" s="7">
        <v>15</v>
      </c>
      <c r="B22" s="7" t="s">
        <v>54</v>
      </c>
      <c r="C22" s="18" t="s">
        <v>55</v>
      </c>
      <c r="D22" s="36" t="s">
        <v>37</v>
      </c>
      <c r="E22" s="8">
        <v>194.78</v>
      </c>
      <c r="F22" s="8">
        <v>70</v>
      </c>
      <c r="G22" s="8">
        <f t="shared" si="1"/>
        <v>13634.6</v>
      </c>
      <c r="H22" s="33"/>
      <c r="I22" s="33"/>
      <c r="J22" s="36" t="s">
        <v>53</v>
      </c>
    </row>
    <row r="23" s="27" customFormat="1" ht="118" customHeight="1" spans="1:10">
      <c r="A23" s="7">
        <v>16</v>
      </c>
      <c r="B23" s="7" t="s">
        <v>56</v>
      </c>
      <c r="C23" s="18" t="s">
        <v>57</v>
      </c>
      <c r="D23" s="36" t="s">
        <v>37</v>
      </c>
      <c r="E23" s="8">
        <v>171.74</v>
      </c>
      <c r="F23" s="8">
        <v>80</v>
      </c>
      <c r="G23" s="8">
        <f t="shared" si="1"/>
        <v>13739.2</v>
      </c>
      <c r="H23" s="33"/>
      <c r="I23" s="33"/>
      <c r="J23" s="36" t="s">
        <v>53</v>
      </c>
    </row>
    <row r="24" s="27" customFormat="1" ht="118" customHeight="1" spans="1:10">
      <c r="A24" s="7">
        <v>17</v>
      </c>
      <c r="B24" s="7" t="s">
        <v>35</v>
      </c>
      <c r="C24" s="18" t="s">
        <v>58</v>
      </c>
      <c r="D24" s="11" t="s">
        <v>37</v>
      </c>
      <c r="E24" s="8">
        <v>141.41</v>
      </c>
      <c r="F24" s="8">
        <v>30</v>
      </c>
      <c r="G24" s="8">
        <f t="shared" si="1"/>
        <v>4242.3</v>
      </c>
      <c r="H24" s="33"/>
      <c r="I24" s="33"/>
      <c r="J24" s="33"/>
    </row>
    <row r="25" s="27" customFormat="1" ht="24" spans="1:10">
      <c r="A25" s="34" t="s">
        <v>59</v>
      </c>
      <c r="B25" s="36"/>
      <c r="C25" s="33"/>
      <c r="D25" s="36"/>
      <c r="E25" s="8"/>
      <c r="F25" s="8"/>
      <c r="G25" s="8"/>
      <c r="H25" s="33"/>
      <c r="I25" s="33"/>
      <c r="J25" s="33"/>
    </row>
    <row r="26" s="27" customFormat="1" ht="147" customHeight="1" spans="1:10">
      <c r="A26" s="7">
        <v>18</v>
      </c>
      <c r="B26" s="7" t="s">
        <v>60</v>
      </c>
      <c r="C26" s="18" t="s">
        <v>61</v>
      </c>
      <c r="D26" s="8" t="s">
        <v>62</v>
      </c>
      <c r="E26" s="8">
        <v>71.23</v>
      </c>
      <c r="F26" s="8">
        <v>1800</v>
      </c>
      <c r="G26" s="8">
        <f t="shared" ref="G26:G33" si="2">F26*E26</f>
        <v>128214</v>
      </c>
      <c r="H26" s="33"/>
      <c r="I26" s="33"/>
      <c r="J26" s="33" t="s">
        <v>63</v>
      </c>
    </row>
    <row r="27" s="27" customFormat="1" ht="125" customHeight="1" spans="1:10">
      <c r="A27" s="7">
        <v>19</v>
      </c>
      <c r="B27" s="7" t="s">
        <v>64</v>
      </c>
      <c r="C27" s="18" t="s">
        <v>65</v>
      </c>
      <c r="D27" s="36" t="s">
        <v>20</v>
      </c>
      <c r="E27" s="8">
        <v>429.56</v>
      </c>
      <c r="F27" s="8">
        <v>35</v>
      </c>
      <c r="G27" s="8">
        <f t="shared" si="2"/>
        <v>15034.6</v>
      </c>
      <c r="H27" s="33"/>
      <c r="I27" s="33"/>
      <c r="J27" s="33" t="s">
        <v>34</v>
      </c>
    </row>
    <row r="28" s="27" customFormat="1" ht="125" customHeight="1" spans="1:10">
      <c r="A28" s="7">
        <v>20</v>
      </c>
      <c r="B28" s="7" t="s">
        <v>35</v>
      </c>
      <c r="C28" s="18" t="s">
        <v>58</v>
      </c>
      <c r="D28" s="11" t="s">
        <v>37</v>
      </c>
      <c r="E28" s="8">
        <v>13.13</v>
      </c>
      <c r="F28" s="8">
        <v>30</v>
      </c>
      <c r="G28" s="8">
        <f t="shared" si="2"/>
        <v>393.9</v>
      </c>
      <c r="H28" s="33"/>
      <c r="I28" s="33"/>
      <c r="J28" s="33"/>
    </row>
    <row r="29" s="27" customFormat="1" ht="125" customHeight="1" spans="1:10">
      <c r="A29" s="7">
        <v>21</v>
      </c>
      <c r="B29" s="7" t="s">
        <v>66</v>
      </c>
      <c r="C29" s="18" t="s">
        <v>67</v>
      </c>
      <c r="D29" s="36" t="s">
        <v>20</v>
      </c>
      <c r="E29" s="8">
        <v>352.07</v>
      </c>
      <c r="F29" s="8">
        <v>35</v>
      </c>
      <c r="G29" s="8">
        <f t="shared" si="2"/>
        <v>12322.45</v>
      </c>
      <c r="H29" s="33"/>
      <c r="I29" s="33"/>
      <c r="J29" s="33" t="s">
        <v>34</v>
      </c>
    </row>
    <row r="30" s="27" customFormat="1" ht="80" customHeight="1" spans="1:10">
      <c r="A30" s="7">
        <v>22</v>
      </c>
      <c r="B30" s="7" t="s">
        <v>68</v>
      </c>
      <c r="C30" s="18" t="s">
        <v>69</v>
      </c>
      <c r="D30" s="36" t="s">
        <v>20</v>
      </c>
      <c r="E30" s="8">
        <v>66.68</v>
      </c>
      <c r="F30" s="8">
        <v>35</v>
      </c>
      <c r="G30" s="8">
        <f t="shared" si="2"/>
        <v>2333.8</v>
      </c>
      <c r="H30" s="33"/>
      <c r="I30" s="33"/>
      <c r="J30" s="33" t="s">
        <v>34</v>
      </c>
    </row>
    <row r="31" s="27" customFormat="1" ht="86" customHeight="1" spans="1:10">
      <c r="A31" s="7">
        <v>23</v>
      </c>
      <c r="B31" s="7" t="s">
        <v>70</v>
      </c>
      <c r="C31" s="18" t="s">
        <v>71</v>
      </c>
      <c r="D31" s="36" t="s">
        <v>20</v>
      </c>
      <c r="E31" s="8">
        <v>159.5</v>
      </c>
      <c r="F31" s="8">
        <v>160</v>
      </c>
      <c r="G31" s="8">
        <f t="shared" si="2"/>
        <v>25520</v>
      </c>
      <c r="H31" s="33"/>
      <c r="I31" s="33"/>
      <c r="J31" s="33"/>
    </row>
    <row r="32" s="27" customFormat="1" ht="84" customHeight="1" spans="1:10">
      <c r="A32" s="7">
        <v>24</v>
      </c>
      <c r="B32" s="7" t="s">
        <v>72</v>
      </c>
      <c r="C32" s="18" t="s">
        <v>73</v>
      </c>
      <c r="D32" s="7" t="s">
        <v>20</v>
      </c>
      <c r="E32" s="8">
        <v>127.79</v>
      </c>
      <c r="F32" s="8">
        <v>390</v>
      </c>
      <c r="G32" s="8">
        <f t="shared" si="2"/>
        <v>49838.1</v>
      </c>
      <c r="H32" s="33"/>
      <c r="I32" s="33"/>
      <c r="J32" s="33"/>
    </row>
    <row r="33" s="28" customFormat="1" ht="19" customHeight="1" spans="1:10">
      <c r="A33" s="22" t="s">
        <v>74</v>
      </c>
      <c r="B33" s="22"/>
      <c r="C33" s="22"/>
      <c r="D33" s="22"/>
      <c r="E33" s="22"/>
      <c r="F33" s="17"/>
      <c r="G33" s="37">
        <f>SUM(G5:G32)</f>
        <v>829623.39</v>
      </c>
      <c r="H33" s="35"/>
      <c r="I33" s="37">
        <f>SUM(I5:I32)</f>
        <v>0</v>
      </c>
      <c r="J33" s="35"/>
    </row>
    <row r="34" ht="205" customHeight="1" spans="1:10">
      <c r="A34" s="25" t="s">
        <v>75</v>
      </c>
      <c r="B34" s="25"/>
      <c r="C34" s="25"/>
      <c r="D34" s="25"/>
      <c r="E34" s="25"/>
      <c r="F34" s="25"/>
      <c r="G34" s="25"/>
      <c r="H34" s="25"/>
      <c r="I34" s="25"/>
      <c r="J34" s="25"/>
    </row>
  </sheetData>
  <autoFilter ref="A3:XFC35">
    <extLst/>
  </autoFilter>
  <mergeCells count="10">
    <mergeCell ref="A1:J1"/>
    <mergeCell ref="F2:G2"/>
    <mergeCell ref="H2:I2"/>
    <mergeCell ref="A33:E33"/>
    <mergeCell ref="A34:J34"/>
    <mergeCell ref="A2:A3"/>
    <mergeCell ref="B2:B3"/>
    <mergeCell ref="C2:C3"/>
    <mergeCell ref="D2:D3"/>
    <mergeCell ref="E2:E3"/>
  </mergeCells>
  <pageMargins left="0.275" right="0.236111111111111" top="0.275" bottom="0.275" header="0.236111111111111" footer="0.27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tabSelected="1" topLeftCell="A7" workbookViewId="0">
      <selection activeCell="A7" sqref="$A7:$XFD8"/>
    </sheetView>
  </sheetViews>
  <sheetFormatPr defaultColWidth="9" defaultRowHeight="13.5"/>
  <cols>
    <col min="1" max="1" width="3.375" style="1" customWidth="1"/>
    <col min="2" max="2" width="10.875" style="1" customWidth="1"/>
    <col min="3" max="3" width="57.125" style="1" customWidth="1"/>
    <col min="4" max="4" width="5" style="1" customWidth="1"/>
    <col min="5" max="5" width="9.125" style="1" customWidth="1"/>
    <col min="6" max="6" width="10.625" style="1" customWidth="1"/>
    <col min="7" max="7" width="13.125" style="1" customWidth="1"/>
    <col min="8" max="9" width="12" style="1" customWidth="1"/>
    <col min="10" max="16382" width="9" style="1"/>
    <col min="16383" max="16384" width="9" style="3"/>
  </cols>
  <sheetData>
    <row r="1" s="1" customFormat="1" ht="45" customHeight="1" spans="1:10">
      <c r="A1" s="4" t="s">
        <v>76</v>
      </c>
      <c r="B1" s="5"/>
      <c r="C1" s="5"/>
      <c r="D1" s="5"/>
      <c r="E1" s="5"/>
      <c r="F1" s="5"/>
      <c r="G1" s="5"/>
      <c r="H1" s="5"/>
      <c r="I1" s="5"/>
      <c r="J1" s="26"/>
    </row>
    <row r="2" s="1" customFormat="1" spans="1:10">
      <c r="A2" s="6" t="s">
        <v>1</v>
      </c>
      <c r="B2" s="7" t="s">
        <v>2</v>
      </c>
      <c r="C2" s="6" t="s">
        <v>10</v>
      </c>
      <c r="D2" s="6" t="s">
        <v>11</v>
      </c>
      <c r="E2" s="8" t="s">
        <v>12</v>
      </c>
      <c r="F2" s="9" t="s">
        <v>13</v>
      </c>
      <c r="G2" s="9"/>
      <c r="H2" s="9" t="s">
        <v>13</v>
      </c>
      <c r="I2" s="9"/>
      <c r="J2" s="9"/>
    </row>
    <row r="3" s="1" customFormat="1" spans="1:10">
      <c r="A3" s="6"/>
      <c r="B3" s="7"/>
      <c r="C3" s="6"/>
      <c r="D3" s="6"/>
      <c r="E3" s="10"/>
      <c r="F3" s="11" t="s">
        <v>14</v>
      </c>
      <c r="G3" s="12" t="s">
        <v>15</v>
      </c>
      <c r="H3" s="12" t="s">
        <v>16</v>
      </c>
      <c r="I3" s="12" t="s">
        <v>15</v>
      </c>
      <c r="J3" s="11" t="s">
        <v>5</v>
      </c>
    </row>
    <row r="4" s="2" customFormat="1" spans="1:10">
      <c r="A4" s="13" t="s">
        <v>77</v>
      </c>
      <c r="B4" s="14"/>
      <c r="C4" s="15"/>
      <c r="D4" s="16"/>
      <c r="E4" s="8"/>
      <c r="F4" s="17"/>
      <c r="G4" s="8"/>
      <c r="H4" s="14"/>
      <c r="I4" s="20"/>
      <c r="J4" s="14"/>
    </row>
    <row r="5" s="1" customFormat="1" ht="163" customHeight="1" spans="1:10">
      <c r="A5" s="6">
        <v>1</v>
      </c>
      <c r="B5" s="7" t="s">
        <v>78</v>
      </c>
      <c r="C5" s="18" t="s">
        <v>79</v>
      </c>
      <c r="D5" s="19" t="s">
        <v>25</v>
      </c>
      <c r="E5" s="8">
        <v>5029.46</v>
      </c>
      <c r="F5" s="8">
        <v>80</v>
      </c>
      <c r="G5" s="8">
        <f>F5*E5</f>
        <v>402356.8</v>
      </c>
      <c r="H5" s="20"/>
      <c r="I5" s="20"/>
      <c r="J5" s="20"/>
    </row>
    <row r="6" s="1" customFormat="1" ht="163" customHeight="1" spans="1:10">
      <c r="A6" s="6">
        <v>2</v>
      </c>
      <c r="B6" s="7" t="s">
        <v>80</v>
      </c>
      <c r="C6" s="18" t="s">
        <v>81</v>
      </c>
      <c r="D6" s="19" t="s">
        <v>25</v>
      </c>
      <c r="E6" s="8">
        <v>50</v>
      </c>
      <c r="F6" s="8">
        <v>60</v>
      </c>
      <c r="G6" s="8">
        <f>F6*E6</f>
        <v>3000</v>
      </c>
      <c r="H6" s="20"/>
      <c r="I6" s="20"/>
      <c r="J6" s="20"/>
    </row>
    <row r="7" s="1" customFormat="1" ht="167" customHeight="1" spans="1:10">
      <c r="A7" s="6">
        <v>3</v>
      </c>
      <c r="B7" s="7" t="s">
        <v>82</v>
      </c>
      <c r="C7" s="18" t="s">
        <v>79</v>
      </c>
      <c r="D7" s="19" t="s">
        <v>25</v>
      </c>
      <c r="E7" s="8">
        <v>1340.41</v>
      </c>
      <c r="F7" s="8">
        <v>80</v>
      </c>
      <c r="G7" s="8">
        <f>F7*E7</f>
        <v>107232.8</v>
      </c>
      <c r="H7" s="20"/>
      <c r="I7" s="20"/>
      <c r="J7" s="20"/>
    </row>
    <row r="8" s="1" customFormat="1" ht="167" customHeight="1" spans="1:10">
      <c r="A8" s="6">
        <v>4</v>
      </c>
      <c r="B8" s="7" t="s">
        <v>83</v>
      </c>
      <c r="C8" s="18" t="s">
        <v>79</v>
      </c>
      <c r="D8" s="6" t="s">
        <v>25</v>
      </c>
      <c r="E8" s="8">
        <v>4823.19</v>
      </c>
      <c r="F8" s="8">
        <v>80</v>
      </c>
      <c r="G8" s="8">
        <f>F8*E8</f>
        <v>385855.2</v>
      </c>
      <c r="H8" s="20"/>
      <c r="I8" s="20"/>
      <c r="J8" s="20"/>
    </row>
    <row r="9" s="2" customFormat="1" ht="33" customHeight="1" spans="1:10">
      <c r="A9" s="21" t="s">
        <v>74</v>
      </c>
      <c r="B9" s="22"/>
      <c r="C9" s="21"/>
      <c r="D9" s="21"/>
      <c r="E9" s="21"/>
      <c r="F9" s="23"/>
      <c r="G9" s="24">
        <f>SUM(G5:G8)</f>
        <v>898444.8</v>
      </c>
      <c r="H9" s="14"/>
      <c r="I9" s="24">
        <f>SUM(I5:I8)</f>
        <v>0</v>
      </c>
      <c r="J9" s="14"/>
    </row>
    <row r="10" s="1" customFormat="1" ht="199" customHeight="1" spans="1:16384">
      <c r="A10" s="25" t="s">
        <v>84</v>
      </c>
      <c r="B10" s="25"/>
      <c r="C10" s="25"/>
      <c r="D10" s="25"/>
      <c r="E10" s="25"/>
      <c r="F10" s="25"/>
      <c r="G10" s="25"/>
      <c r="H10" s="25"/>
      <c r="I10" s="25"/>
      <c r="J10" s="25"/>
      <c r="XFC10" s="3"/>
      <c r="XFD10" s="3"/>
    </row>
  </sheetData>
  <mergeCells count="10">
    <mergeCell ref="A1:J1"/>
    <mergeCell ref="F2:G2"/>
    <mergeCell ref="H2:I2"/>
    <mergeCell ref="A9:E9"/>
    <mergeCell ref="A10:J10"/>
    <mergeCell ref="A2:A3"/>
    <mergeCell ref="B2:B3"/>
    <mergeCell ref="C2:C3"/>
    <mergeCell ref="D2:D3"/>
    <mergeCell ref="E2:E3"/>
  </mergeCells>
  <pageMargins left="0.354166666666667" right="0.236111111111111" top="0.314583333333333" bottom="0.236111111111111" header="0.275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清单1（分部分项工程）</vt:lpstr>
      <vt:lpstr>清单2（措施项目工程）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林凡燕</cp:lastModifiedBy>
  <dcterms:created xsi:type="dcterms:W3CDTF">2025-11-11T06:37:00Z</dcterms:created>
  <dcterms:modified xsi:type="dcterms:W3CDTF">2026-03-11T08:36:01Z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F379017A2C7F4792865D58A23B6915B9_13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